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Лист1" sheetId="2" r:id="rId1"/>
    <sheet name="Table1" sheetId="1" r:id="rId2"/>
  </sheets>
  <definedNames>
    <definedName name="_xlnm.Print_Titles" localSheetId="1">Table1!$4:$6</definedName>
    <definedName name="_xlnm.Print_Area" localSheetId="1">Table1!$A$1:$N$18</definedName>
  </definedNames>
  <calcPr calcId="125725"/>
</workbook>
</file>

<file path=xl/calcChain.xml><?xml version="1.0" encoding="utf-8"?>
<calcChain xmlns="http://schemas.openxmlformats.org/spreadsheetml/2006/main">
  <c r="N18" i="1"/>
  <c r="M18"/>
  <c r="L18"/>
  <c r="K18"/>
  <c r="M8"/>
  <c r="M12" s="1"/>
  <c r="N8"/>
  <c r="N12" s="1"/>
  <c r="M9"/>
  <c r="N9"/>
  <c r="M10"/>
  <c r="N10"/>
  <c r="M11"/>
  <c r="N11"/>
  <c r="L9"/>
  <c r="L10"/>
  <c r="L11"/>
  <c r="L8"/>
  <c r="K10"/>
  <c r="K9"/>
  <c r="K8"/>
  <c r="D6" i="2"/>
  <c r="E4" s="1"/>
  <c r="J18" i="1"/>
  <c r="I18"/>
  <c r="H18"/>
  <c r="J12"/>
  <c r="I12"/>
  <c r="H12"/>
  <c r="L12" l="1"/>
  <c r="K12"/>
  <c r="E6" i="2"/>
  <c r="F4"/>
  <c r="F6" s="1"/>
  <c r="E5"/>
  <c r="F5" s="1"/>
</calcChain>
</file>

<file path=xl/sharedStrings.xml><?xml version="1.0" encoding="utf-8"?>
<sst xmlns="http://schemas.openxmlformats.org/spreadsheetml/2006/main" count="77" uniqueCount="39">
  <si>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</si>
  <si>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</si>
  <si>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</si>
  <si>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</si>
  <si>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</si>
  <si>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</si>
  <si>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</si>
  <si>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</si>
  <si>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</si>
  <si>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</si>
  <si>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</si>
  <si>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5</t>
  </si>
  <si>
    <t>6</t>
  </si>
  <si>
    <t>7</t>
  </si>
  <si>
    <t>8</t>
  </si>
  <si>
    <t>9</t>
  </si>
  <si>
    <t>10</t>
  </si>
  <si>
    <t>11</t>
  </si>
  <si>
    <t>12</t>
  </si>
  <si>
    <t>итого</t>
  </si>
  <si>
    <t>02</t>
  </si>
  <si>
    <t>L4970</t>
  </si>
  <si>
    <t>План реализации подпрограммы «Обеспечение жильем молодых семей» муниципальной программы Мглинского района «Строительство и архитектура в Мглинском районе»</t>
  </si>
  <si>
    <t>МП</t>
  </si>
  <si>
    <t>ППМП</t>
  </si>
  <si>
    <t>Обеспечение жильем молодых семей</t>
  </si>
  <si>
    <t>Муниципальная программа, подпрограмма, основное мероприятие (проект(программа)), направление расходов, мероприятие</t>
  </si>
  <si>
    <t>ГРБС (РБС)</t>
  </si>
  <si>
    <t>2022 год</t>
  </si>
  <si>
    <t>2023 год</t>
  </si>
  <si>
    <t>Средства местного бюджета</t>
  </si>
  <si>
    <t xml:space="preserve">Поступления из федерального бюджета </t>
  </si>
  <si>
    <t>Поступления из областного бюджета</t>
  </si>
  <si>
    <t>Внебюджетные источники</t>
  </si>
  <si>
    <t>1.</t>
  </si>
  <si>
    <t xml:space="preserve">Подпрограмма "Обеспечение жильем молодых семей" муниципальной программы Мглинского района "Строительство и архитектура в Мглинском районе"  </t>
  </si>
  <si>
    <t>2024 год</t>
  </si>
  <si>
    <t xml:space="preserve">Приложение №6 к  постановлению администрации Мглинского района                                                                                                                                            от                                     №                                                                         Приложение  1 к подпрограмме «Обеспечение жильем молодых семей» муниципальной программы Мглинского района «Строительство и архитектура в Мглинском районе»
</t>
  </si>
  <si>
    <t>2025 год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</si>
</sst>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#,##0.00000"/>
    <numFmt numFmtId="165" formatCode="#,##0.00_ ;\-#,##0.00\ "/>
  </numFmts>
  <fonts count="5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sz val="10"/>
      <color rgb="FF000000"/>
      <name val="Times New Roman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top" wrapText="1"/>
    </xf>
    <xf numFmtId="43" fontId="4" fillId="0" borderId="0" applyFont="0" applyFill="0" applyBorder="0" applyAlignment="0" applyProtection="0"/>
  </cellStyleXfs>
  <cellXfs count="37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0" fontId="0" fillId="0" borderId="3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3" fillId="3" borderId="3" xfId="0" applyNumberFormat="1" applyFont="1" applyFill="1" applyBorder="1" applyAlignment="1">
      <alignment horizontal="center" vertical="top" wrapText="1"/>
    </xf>
    <xf numFmtId="165" fontId="3" fillId="3" borderId="3" xfId="1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3:F6"/>
  <sheetViews>
    <sheetView workbookViewId="0">
      <selection activeCell="J21" sqref="J21"/>
    </sheetView>
  </sheetViews>
  <sheetFormatPr defaultRowHeight="12.75"/>
  <cols>
    <col min="4" max="4" width="13.33203125" bestFit="1" customWidth="1"/>
    <col min="5" max="5" width="12.33203125" customWidth="1"/>
    <col min="6" max="6" width="17.5" bestFit="1" customWidth="1"/>
  </cols>
  <sheetData>
    <row r="3" spans="4:6" ht="15.75">
      <c r="F3" s="18">
        <v>543235.51</v>
      </c>
    </row>
    <row r="4" spans="4:6" ht="15.75">
      <c r="D4" s="18">
        <v>177076.36</v>
      </c>
      <c r="E4" s="18">
        <f>D4*100/D6</f>
        <v>25.878141669224135</v>
      </c>
      <c r="F4" s="20">
        <f>F3*E4%</f>
        <v>140579.25487533226</v>
      </c>
    </row>
    <row r="5" spans="4:6" ht="15.75">
      <c r="D5" s="18">
        <v>507193.64</v>
      </c>
      <c r="E5" s="18">
        <f>D5*100/D6</f>
        <v>74.121858330775865</v>
      </c>
      <c r="F5" s="20">
        <f>F3*E5%</f>
        <v>402656.25512466778</v>
      </c>
    </row>
    <row r="6" spans="4:6" ht="15.75">
      <c r="D6" s="18">
        <f>SUM(D4:D5)</f>
        <v>684270</v>
      </c>
      <c r="E6" s="18">
        <f>SUM(E4:E5)</f>
        <v>100</v>
      </c>
      <c r="F6" s="20">
        <f>SUM(F4:F5)</f>
        <v>543235.51</v>
      </c>
    </row>
  </sheetData>
  <phoneticPr fontId="2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8"/>
  <sheetViews>
    <sheetView tabSelected="1" view="pageBreakPreview" zoomScale="70" zoomScaleNormal="100" zoomScaleSheetLayoutView="70" workbookViewId="0">
      <selection activeCell="M23" sqref="M23"/>
    </sheetView>
  </sheetViews>
  <sheetFormatPr defaultRowHeight="15.75"/>
  <cols>
    <col min="1" max="1" width="9.1640625" style="1" customWidth="1"/>
    <col min="2" max="2" width="39" style="1" customWidth="1"/>
    <col min="3" max="3" width="9.6640625" style="1" customWidth="1"/>
    <col min="4" max="4" width="7.1640625" style="1" customWidth="1"/>
    <col min="5" max="5" width="8.6640625" style="1" customWidth="1"/>
    <col min="6" max="6" width="6.5" style="1" customWidth="1"/>
    <col min="7" max="7" width="11.6640625" style="1" customWidth="1"/>
    <col min="8" max="8" width="16.6640625" style="1" customWidth="1"/>
    <col min="9" max="9" width="19" style="1" customWidth="1"/>
    <col min="10" max="10" width="18.83203125" style="1" customWidth="1"/>
    <col min="11" max="11" width="20.1640625" style="1" customWidth="1"/>
    <col min="12" max="13" width="19.1640625" style="1" customWidth="1"/>
    <col min="14" max="14" width="18.6640625" customWidth="1"/>
  </cols>
  <sheetData>
    <row r="1" spans="1:14" ht="113.25" customHeight="1">
      <c r="K1" s="26" t="s">
        <v>37</v>
      </c>
      <c r="L1" s="26"/>
      <c r="M1" s="26"/>
    </row>
    <row r="2" spans="1:14" ht="46.5" customHeight="1">
      <c r="A2" s="25" t="s">
        <v>22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>
      <c r="A3" s="1" t="s">
        <v>0</v>
      </c>
    </row>
    <row r="4" spans="1:14" ht="15.75" customHeight="1">
      <c r="A4" s="28" t="s">
        <v>1</v>
      </c>
      <c r="B4" s="28" t="s">
        <v>26</v>
      </c>
      <c r="C4" s="28" t="s">
        <v>2</v>
      </c>
      <c r="D4" s="28"/>
      <c r="E4" s="28"/>
      <c r="F4" s="28"/>
      <c r="G4" s="28"/>
      <c r="H4" s="31" t="s">
        <v>3</v>
      </c>
      <c r="I4" s="32"/>
      <c r="J4" s="32"/>
      <c r="K4" s="32"/>
      <c r="L4" s="32"/>
      <c r="M4" s="32"/>
      <c r="N4" s="33"/>
    </row>
    <row r="5" spans="1:14" ht="31.5">
      <c r="A5" s="28" t="s">
        <v>0</v>
      </c>
      <c r="B5" s="28" t="s">
        <v>0</v>
      </c>
      <c r="C5" s="2" t="s">
        <v>27</v>
      </c>
      <c r="D5" s="2" t="s">
        <v>23</v>
      </c>
      <c r="E5" s="2" t="s">
        <v>24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28</v>
      </c>
      <c r="L5" s="2" t="s">
        <v>29</v>
      </c>
      <c r="M5" s="21" t="s">
        <v>36</v>
      </c>
      <c r="N5" s="21" t="s">
        <v>38</v>
      </c>
    </row>
    <row r="6" spans="1:14">
      <c r="A6" s="2" t="s">
        <v>9</v>
      </c>
      <c r="B6" s="3" t="s">
        <v>10</v>
      </c>
      <c r="C6" s="2" t="s">
        <v>11</v>
      </c>
      <c r="D6" s="2" t="s">
        <v>12</v>
      </c>
      <c r="E6" s="2" t="s">
        <v>13</v>
      </c>
      <c r="F6" s="2" t="s">
        <v>14</v>
      </c>
      <c r="G6" s="2" t="s">
        <v>15</v>
      </c>
      <c r="H6" s="2" t="s">
        <v>16</v>
      </c>
      <c r="I6" s="2" t="s">
        <v>17</v>
      </c>
      <c r="J6" s="2" t="s">
        <v>18</v>
      </c>
      <c r="K6" s="2">
        <v>13</v>
      </c>
      <c r="L6" s="2">
        <v>13</v>
      </c>
      <c r="M6" s="21">
        <v>13</v>
      </c>
      <c r="N6" s="24"/>
    </row>
    <row r="7" spans="1:14" ht="105" customHeight="1">
      <c r="A7" s="29" t="s">
        <v>0</v>
      </c>
      <c r="B7" s="4" t="s">
        <v>35</v>
      </c>
      <c r="C7" s="5"/>
      <c r="D7" s="2"/>
      <c r="E7" s="2"/>
      <c r="F7" s="2"/>
      <c r="G7" s="2"/>
      <c r="H7" s="2"/>
      <c r="I7" s="2"/>
      <c r="J7" s="2"/>
      <c r="K7" s="2"/>
      <c r="L7" s="2"/>
      <c r="M7" s="21"/>
      <c r="N7" s="24"/>
    </row>
    <row r="8" spans="1:14">
      <c r="A8" s="30"/>
      <c r="B8" s="6" t="s">
        <v>30</v>
      </c>
      <c r="C8" s="7">
        <v>901</v>
      </c>
      <c r="D8" s="8" t="s">
        <v>20</v>
      </c>
      <c r="E8" s="9">
        <v>2</v>
      </c>
      <c r="F8" s="9">
        <v>30</v>
      </c>
      <c r="G8" s="9" t="s">
        <v>21</v>
      </c>
      <c r="H8" s="10">
        <v>510922</v>
      </c>
      <c r="I8" s="10">
        <v>383191.2</v>
      </c>
      <c r="J8" s="10">
        <v>273708</v>
      </c>
      <c r="K8" s="10">
        <f>K14</f>
        <v>216767.46</v>
      </c>
      <c r="L8" s="10">
        <f>L14</f>
        <v>269241</v>
      </c>
      <c r="M8" s="10">
        <f t="shared" ref="M8:N8" si="0">M14</f>
        <v>269241</v>
      </c>
      <c r="N8" s="10">
        <f t="shared" si="0"/>
        <v>269241</v>
      </c>
    </row>
    <row r="9" spans="1:14" ht="31.5">
      <c r="A9" s="30"/>
      <c r="B9" s="6" t="s">
        <v>31</v>
      </c>
      <c r="C9" s="17">
        <v>901</v>
      </c>
      <c r="D9" s="19" t="s">
        <v>20</v>
      </c>
      <c r="E9" s="17">
        <v>2</v>
      </c>
      <c r="F9" s="17">
        <v>30</v>
      </c>
      <c r="G9" s="17" t="s">
        <v>21</v>
      </c>
      <c r="H9" s="10">
        <v>728954.29</v>
      </c>
      <c r="I9" s="10">
        <v>509497.82</v>
      </c>
      <c r="J9" s="10">
        <v>177076.36</v>
      </c>
      <c r="K9" s="10">
        <f>K15</f>
        <v>136101.4</v>
      </c>
      <c r="L9" s="10">
        <f t="shared" ref="L9:N11" si="1">L15</f>
        <v>223035.51</v>
      </c>
      <c r="M9" s="10">
        <f t="shared" si="1"/>
        <v>223035.51</v>
      </c>
      <c r="N9" s="10">
        <f t="shared" si="1"/>
        <v>223035.51</v>
      </c>
    </row>
    <row r="10" spans="1:14" ht="31.5">
      <c r="A10" s="30"/>
      <c r="B10" s="6" t="s">
        <v>32</v>
      </c>
      <c r="C10" s="17">
        <v>901</v>
      </c>
      <c r="D10" s="19" t="s">
        <v>20</v>
      </c>
      <c r="E10" s="17">
        <v>2</v>
      </c>
      <c r="F10" s="17">
        <v>30</v>
      </c>
      <c r="G10" s="17" t="s">
        <v>21</v>
      </c>
      <c r="H10" s="11">
        <v>548349.71</v>
      </c>
      <c r="I10" s="10">
        <v>448480.18</v>
      </c>
      <c r="J10" s="10">
        <v>507193.64</v>
      </c>
      <c r="K10" s="10">
        <f>K16</f>
        <v>405817.25</v>
      </c>
      <c r="L10" s="10">
        <f t="shared" si="1"/>
        <v>450066.99</v>
      </c>
      <c r="M10" s="10">
        <f t="shared" si="1"/>
        <v>450066.99</v>
      </c>
      <c r="N10" s="10">
        <f t="shared" si="1"/>
        <v>450066.99</v>
      </c>
    </row>
    <row r="11" spans="1:14">
      <c r="A11" s="30"/>
      <c r="B11" s="6" t="s">
        <v>33</v>
      </c>
      <c r="C11" s="7" t="s">
        <v>0</v>
      </c>
      <c r="D11" s="9" t="s">
        <v>0</v>
      </c>
      <c r="E11" s="9" t="s">
        <v>0</v>
      </c>
      <c r="F11" s="9" t="s">
        <v>0</v>
      </c>
      <c r="G11" s="9" t="s">
        <v>0</v>
      </c>
      <c r="H11" s="11">
        <v>0</v>
      </c>
      <c r="I11" s="11">
        <v>0</v>
      </c>
      <c r="J11" s="11">
        <v>0</v>
      </c>
      <c r="K11" s="11">
        <v>0</v>
      </c>
      <c r="L11" s="10">
        <f t="shared" si="1"/>
        <v>0</v>
      </c>
      <c r="M11" s="10">
        <f t="shared" si="1"/>
        <v>0</v>
      </c>
      <c r="N11" s="10">
        <f t="shared" si="1"/>
        <v>0</v>
      </c>
    </row>
    <row r="12" spans="1:14">
      <c r="A12" s="30"/>
      <c r="B12" s="12" t="s">
        <v>19</v>
      </c>
      <c r="C12" s="13" t="s">
        <v>0</v>
      </c>
      <c r="D12" s="14" t="s">
        <v>0</v>
      </c>
      <c r="E12" s="14" t="s">
        <v>0</v>
      </c>
      <c r="F12" s="14" t="s">
        <v>0</v>
      </c>
      <c r="G12" s="14" t="s">
        <v>0</v>
      </c>
      <c r="H12" s="15">
        <f t="shared" ref="H12:N12" si="2">H8+H9+H10</f>
        <v>1788226</v>
      </c>
      <c r="I12" s="15">
        <f t="shared" si="2"/>
        <v>1341169.2</v>
      </c>
      <c r="J12" s="15">
        <f t="shared" si="2"/>
        <v>957978</v>
      </c>
      <c r="K12" s="15">
        <f t="shared" si="2"/>
        <v>758686.11</v>
      </c>
      <c r="L12" s="15">
        <f t="shared" si="2"/>
        <v>942343.5</v>
      </c>
      <c r="M12" s="22">
        <f t="shared" si="2"/>
        <v>942343.5</v>
      </c>
      <c r="N12" s="22">
        <f t="shared" si="2"/>
        <v>942343.5</v>
      </c>
    </row>
    <row r="13" spans="1:14" ht="31.5">
      <c r="A13" s="27" t="s">
        <v>34</v>
      </c>
      <c r="B13" s="16" t="s">
        <v>25</v>
      </c>
      <c r="C13" s="17"/>
      <c r="D13" s="17"/>
      <c r="E13" s="17"/>
      <c r="F13" s="17"/>
      <c r="G13" s="17"/>
      <c r="H13" s="18"/>
      <c r="I13" s="18"/>
      <c r="J13" s="18"/>
      <c r="K13" s="18"/>
      <c r="L13" s="18"/>
      <c r="M13" s="23"/>
      <c r="N13" s="24"/>
    </row>
    <row r="14" spans="1:14">
      <c r="A14" s="27"/>
      <c r="B14" s="6" t="s">
        <v>30</v>
      </c>
      <c r="C14" s="17">
        <v>901</v>
      </c>
      <c r="D14" s="19" t="s">
        <v>20</v>
      </c>
      <c r="E14" s="17">
        <v>2</v>
      </c>
      <c r="F14" s="17">
        <v>30</v>
      </c>
      <c r="G14" s="17" t="s">
        <v>21</v>
      </c>
      <c r="H14" s="10">
        <v>510922</v>
      </c>
      <c r="I14" s="10">
        <v>383191.2</v>
      </c>
      <c r="J14" s="10">
        <v>273708</v>
      </c>
      <c r="K14" s="34">
        <v>216767.46</v>
      </c>
      <c r="L14" s="35">
        <v>269241</v>
      </c>
      <c r="M14" s="35">
        <v>269241</v>
      </c>
      <c r="N14" s="35">
        <v>269241</v>
      </c>
    </row>
    <row r="15" spans="1:14" ht="31.5">
      <c r="A15" s="27"/>
      <c r="B15" s="6" t="s">
        <v>31</v>
      </c>
      <c r="C15" s="17">
        <v>901</v>
      </c>
      <c r="D15" s="19" t="s">
        <v>20</v>
      </c>
      <c r="E15" s="17">
        <v>2</v>
      </c>
      <c r="F15" s="17">
        <v>30</v>
      </c>
      <c r="G15" s="17" t="s">
        <v>21</v>
      </c>
      <c r="H15" s="10">
        <v>728954.29</v>
      </c>
      <c r="I15" s="10">
        <v>509497.82</v>
      </c>
      <c r="J15" s="10">
        <v>177076.36</v>
      </c>
      <c r="K15" s="34">
        <v>136101.4</v>
      </c>
      <c r="L15" s="34">
        <v>223035.51</v>
      </c>
      <c r="M15" s="34">
        <v>223035.51</v>
      </c>
      <c r="N15" s="34">
        <v>223035.51</v>
      </c>
    </row>
    <row r="16" spans="1:14" ht="31.5">
      <c r="A16" s="27"/>
      <c r="B16" s="6" t="s">
        <v>32</v>
      </c>
      <c r="C16" s="17">
        <v>901</v>
      </c>
      <c r="D16" s="19" t="s">
        <v>20</v>
      </c>
      <c r="E16" s="17">
        <v>2</v>
      </c>
      <c r="F16" s="17">
        <v>30</v>
      </c>
      <c r="G16" s="17" t="s">
        <v>21</v>
      </c>
      <c r="H16" s="11">
        <v>548349.71</v>
      </c>
      <c r="I16" s="10">
        <v>448480.18</v>
      </c>
      <c r="J16" s="10">
        <v>507193.64</v>
      </c>
      <c r="K16" s="34">
        <v>405817.25</v>
      </c>
      <c r="L16" s="34">
        <v>450066.99</v>
      </c>
      <c r="M16" s="34">
        <v>450066.99</v>
      </c>
      <c r="N16" s="34">
        <v>450066.99</v>
      </c>
    </row>
    <row r="17" spans="1:14">
      <c r="A17" s="27"/>
      <c r="B17" s="6" t="s">
        <v>33</v>
      </c>
      <c r="C17" s="17" t="s">
        <v>0</v>
      </c>
      <c r="D17" s="17" t="s">
        <v>0</v>
      </c>
      <c r="E17" s="17" t="s">
        <v>0</v>
      </c>
      <c r="F17" s="17" t="s">
        <v>0</v>
      </c>
      <c r="G17" s="17" t="s">
        <v>0</v>
      </c>
      <c r="H17" s="11">
        <v>0</v>
      </c>
      <c r="I17" s="11">
        <v>0</v>
      </c>
      <c r="J17" s="11">
        <v>0</v>
      </c>
      <c r="K17" s="34">
        <v>0</v>
      </c>
      <c r="L17" s="34">
        <v>0</v>
      </c>
      <c r="M17" s="34">
        <v>0</v>
      </c>
      <c r="N17" s="34">
        <v>0</v>
      </c>
    </row>
    <row r="18" spans="1:14">
      <c r="A18" s="27"/>
      <c r="B18" s="6" t="s">
        <v>19</v>
      </c>
      <c r="C18" s="17" t="s">
        <v>0</v>
      </c>
      <c r="D18" s="17" t="s">
        <v>0</v>
      </c>
      <c r="E18" s="17" t="s">
        <v>0</v>
      </c>
      <c r="F18" s="17" t="s">
        <v>0</v>
      </c>
      <c r="G18" s="17" t="s">
        <v>0</v>
      </c>
      <c r="H18" s="15">
        <f t="shared" ref="H18:N18" si="3">H14+H15+H16</f>
        <v>1788226</v>
      </c>
      <c r="I18" s="15">
        <f t="shared" si="3"/>
        <v>1341169.2</v>
      </c>
      <c r="J18" s="15">
        <f t="shared" si="3"/>
        <v>957978</v>
      </c>
      <c r="K18" s="34">
        <f>SUM(K14:K17)</f>
        <v>758686.11</v>
      </c>
      <c r="L18" s="36">
        <f>L14+L15+L16</f>
        <v>942343.5</v>
      </c>
      <c r="M18" s="36">
        <f t="shared" ref="M18:N18" si="4">SUM(M14:M17)</f>
        <v>942343.5</v>
      </c>
      <c r="N18" s="36">
        <f t="shared" si="4"/>
        <v>942343.5</v>
      </c>
    </row>
  </sheetData>
  <mergeCells count="8">
    <mergeCell ref="A2:M2"/>
    <mergeCell ref="K1:M1"/>
    <mergeCell ref="A13:A18"/>
    <mergeCell ref="A4:A5"/>
    <mergeCell ref="B4:B5"/>
    <mergeCell ref="C4:G4"/>
    <mergeCell ref="A7:A12"/>
    <mergeCell ref="H4:N4"/>
  </mergeCells>
  <phoneticPr fontId="2" type="noConversion"/>
  <pageMargins left="0.39370078740157483" right="0.16" top="0.46" bottom="1.38" header="0.31496062992125984" footer="0.31496062992125984"/>
  <pageSetup paperSize="9" scale="70" orientation="landscape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2021-12-30T06:01:56Z</cp:lastPrinted>
  <dcterms:created xsi:type="dcterms:W3CDTF">2006-09-16T00:00:00Z</dcterms:created>
  <dcterms:modified xsi:type="dcterms:W3CDTF">2023-02-13T05:43:27Z</dcterms:modified>
</cp:coreProperties>
</file>